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VEM\DOCTOS ITEI\PONENCIA PEDRO\0212.2022\8 FINAL\8 FRACC V f)\2022\"/>
    </mc:Choice>
  </mc:AlternateContent>
  <bookViews>
    <workbookView xWindow="-120" yWindow="-120" windowWidth="23256" windowHeight="13140"/>
  </bookViews>
  <sheets>
    <sheet name="NOMINA DICIEMBRE" sheetId="1" r:id="rId1"/>
    <sheet name="NOMINA DICIEMBRE (2)" sheetId="5" r:id="rId2"/>
    <sheet name="IMPUESTOS INFONAVIT" sheetId="3" state="hidden" r:id="rId3"/>
    <sheet name="IMPUESTOS IMSS" sheetId="4" state="hidden" r:id="rId4"/>
  </sheets>
  <calcPr calcId="162913"/>
</workbook>
</file>

<file path=xl/calcChain.xml><?xml version="1.0" encoding="utf-8"?>
<calcChain xmlns="http://schemas.openxmlformats.org/spreadsheetml/2006/main">
  <c r="I14" i="1" l="1"/>
  <c r="C21" i="5"/>
  <c r="I14" i="5"/>
  <c r="I12" i="5"/>
  <c r="I10" i="5"/>
  <c r="C21" i="1" l="1"/>
  <c r="I12" i="1"/>
  <c r="I10" i="1"/>
  <c r="E15" i="4" l="1"/>
  <c r="E16" i="4"/>
  <c r="H9" i="3"/>
  <c r="G9" i="3"/>
  <c r="F9" i="3"/>
  <c r="H11" i="3"/>
  <c r="G11" i="3"/>
  <c r="F11" i="3"/>
  <c r="K11" i="3" s="1"/>
  <c r="E11" i="3"/>
  <c r="E9" i="3"/>
  <c r="J9" i="3" s="1"/>
  <c r="J11" i="3" l="1"/>
  <c r="D15" i="3" s="1"/>
  <c r="E17" i="4"/>
  <c r="K9" i="3"/>
  <c r="D16" i="3" s="1"/>
  <c r="D17" i="3" l="1"/>
</calcChain>
</file>

<file path=xl/sharedStrings.xml><?xml version="1.0" encoding="utf-8"?>
<sst xmlns="http://schemas.openxmlformats.org/spreadsheetml/2006/main" count="99" uniqueCount="45">
  <si>
    <t>CERVANTES LOPEZ WENDY ELIZABETH</t>
  </si>
  <si>
    <t>SALAS RODRIGUEZ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</si>
  <si>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</si>
  <si>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</si>
  <si>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</si>
  <si>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</si>
  <si>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</si>
  <si>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</si>
  <si>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</si>
  <si>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</si>
  <si>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</si>
  <si>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</si>
  <si>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</si>
  <si>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</si>
  <si>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>TOTAL</t>
  </si>
  <si>
    <t xml:space="preserve">NOMINA DICIEMBRE 2021 </t>
  </si>
  <si>
    <t xml:space="preserve">Diciembre quincenas 1ra, 2da y aguinaldo </t>
  </si>
  <si>
    <t>DIAS</t>
  </si>
  <si>
    <t>BASE</t>
  </si>
  <si>
    <t>EFECTIVOS</t>
  </si>
  <si>
    <t>RETIRO</t>
  </si>
  <si>
    <t>SDI</t>
  </si>
  <si>
    <t>CESANTÍA Y VEJEZ</t>
  </si>
  <si>
    <t>OBRERO</t>
  </si>
  <si>
    <t>PATRON</t>
  </si>
  <si>
    <t>VIVIENDA</t>
  </si>
  <si>
    <t>AMORTIZACIÓN DE CREDITOS</t>
  </si>
  <si>
    <t>TOTALES</t>
  </si>
  <si>
    <t>PATRON 2%</t>
  </si>
  <si>
    <t>OBRERO 1.125%</t>
  </si>
  <si>
    <t>PATRON 3.15%</t>
  </si>
  <si>
    <t>PATRON 5%</t>
  </si>
  <si>
    <t>DÍAS</t>
  </si>
  <si>
    <t>IMSS-INFONAVIT</t>
  </si>
  <si>
    <t>ENFERMEDADES Y MATERNIDAD</t>
  </si>
  <si>
    <t xml:space="preserve">IMPUESTOS </t>
  </si>
  <si>
    <t>DIANA VICTORIA GARCIA GONZALEZ</t>
  </si>
  <si>
    <t>CLAUDIA MARCELA PEÑA GOMEZ</t>
  </si>
  <si>
    <t xml:space="preserve"> TOTAL </t>
  </si>
  <si>
    <t>RICARDO ANTPNIO GALVAN IBARRA</t>
  </si>
  <si>
    <t>SUEDO MENSUAL</t>
  </si>
  <si>
    <t>AGUINALDO</t>
  </si>
  <si>
    <t>TOTAL NOMINA DEL MES DE DICIEMBRE</t>
  </si>
  <si>
    <t xml:space="preserve"> </t>
  </si>
  <si>
    <t>DICIEMBRE MENSUAL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</si>
</sst>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00_-;\-* #,##0.000000_-;_-* &quot;-&quot;??_-;_-@_-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69">
    <xf numFmtId="0" fontId="0" fillId="0" borderId="0" xfId="0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3" borderId="1" xfId="0" applyFont="1" applyFill="1" applyBorder="1"/>
    <xf numFmtId="164" fontId="0" fillId="0" borderId="0" xfId="0" applyNumberFormat="1"/>
    <xf numFmtId="43" fontId="0" fillId="0" borderId="0" xfId="0" applyNumberFormat="1"/>
    <xf numFmtId="43" fontId="1" fillId="0" borderId="4" xfId="0" applyNumberFormat="1" applyFont="1" applyBorder="1"/>
    <xf numFmtId="1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165" fontId="1" fillId="0" borderId="1" xfId="1" applyNumberFormat="1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165" fontId="1" fillId="0" borderId="6" xfId="0" applyNumberFormat="1" applyFont="1" applyBorder="1"/>
    <xf numFmtId="165" fontId="1" fillId="0" borderId="4" xfId="0" applyNumberFormat="1" applyFont="1" applyBorder="1"/>
    <xf numFmtId="0" fontId="1" fillId="6" borderId="2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3" fontId="1" fillId="0" borderId="4" xfId="0" applyNumberFormat="1" applyFont="1" applyBorder="1"/>
    <xf numFmtId="165" fontId="0" fillId="0" borderId="0" xfId="0" applyNumberFormat="1"/>
    <xf numFmtId="0" fontId="0" fillId="0" borderId="0" xfId="0" applyAlignment="1">
      <alignment wrapText="1"/>
    </xf>
    <xf numFmtId="43" fontId="1" fillId="0" borderId="1" xfId="1" applyFont="1" applyBorder="1" applyAlignment="1">
      <alignment wrapText="1"/>
    </xf>
    <xf numFmtId="165" fontId="0" fillId="0" borderId="0" xfId="0" applyNumberFormat="1" applyAlignment="1">
      <alignment wrapText="1"/>
    </xf>
    <xf numFmtId="0" fontId="1" fillId="0" borderId="6" xfId="0" applyFont="1" applyBorder="1"/>
    <xf numFmtId="43" fontId="1" fillId="0" borderId="6" xfId="0" applyNumberFormat="1" applyFont="1" applyBorder="1"/>
    <xf numFmtId="165" fontId="3" fillId="6" borderId="1" xfId="0" applyNumberFormat="1" applyFont="1" applyFill="1" applyBorder="1"/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7" borderId="1" xfId="0" applyFont="1" applyFill="1" applyBorder="1"/>
    <xf numFmtId="165" fontId="1" fillId="7" borderId="1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/>
    </xf>
    <xf numFmtId="17" fontId="1" fillId="0" borderId="0" xfId="0" applyNumberFormat="1" applyFont="1"/>
    <xf numFmtId="0" fontId="1" fillId="8" borderId="1" xfId="0" applyFont="1" applyFill="1" applyBorder="1"/>
    <xf numFmtId="165" fontId="1" fillId="8" borderId="1" xfId="1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/>
    </xf>
    <xf numFmtId="0" fontId="1" fillId="8" borderId="7" xfId="0" applyFont="1" applyFill="1" applyBorder="1"/>
    <xf numFmtId="0" fontId="0" fillId="8" borderId="0" xfId="0" applyFill="1"/>
    <xf numFmtId="165" fontId="1" fillId="8" borderId="7" xfId="1" applyNumberFormat="1" applyFont="1" applyFill="1" applyBorder="1" applyAlignment="1">
      <alignment horizontal="center"/>
    </xf>
    <xf numFmtId="165" fontId="1" fillId="8" borderId="7" xfId="0" applyNumberFormat="1" applyFont="1" applyFill="1" applyBorder="1" applyAlignment="1">
      <alignment horizontal="center"/>
    </xf>
    <xf numFmtId="0" fontId="1" fillId="8" borderId="0" xfId="0" applyFont="1" applyFill="1"/>
    <xf numFmtId="44" fontId="1" fillId="8" borderId="1" xfId="2" applyFont="1" applyFill="1" applyBorder="1"/>
    <xf numFmtId="44" fontId="1" fillId="8" borderId="1" xfId="2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628651</xdr:colOff>
      <xdr:row>0</xdr:row>
      <xdr:rowOff>95250</xdr:rowOff>
    </xdr:from>
    <xdr:to>
      <xdr:col>0</xdr:col>
      <xdr:colOff>1704975</xdr:colOff>
      <xdr:row>6</xdr:row>
      <xdr:rowOff>34289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3DB4CD0-154A-4572-BDCE-11B0B83E9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1" y="95250"/>
          <a:ext cx="1076324" cy="10763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628651</xdr:colOff>
      <xdr:row>0</xdr:row>
      <xdr:rowOff>95250</xdr:rowOff>
    </xdr:from>
    <xdr:to>
      <xdr:col>0</xdr:col>
      <xdr:colOff>1704975</xdr:colOff>
      <xdr:row>6</xdr:row>
      <xdr:rowOff>34289</xdr:rowOff>
    </xdr:to>
    <xdr:pic>
      <xdr:nvPicPr>
        <xdr:cNvPr id="2" name="Imagen 2">
          <a:extLst>
            <a:ext uri="{FF2B5EF4-FFF2-40B4-BE49-F238E27FC236}">
              <a16:creationId xmlns:a16="http://schemas.microsoft.com/office/drawing/2014/main" id="{13DB4CD0-154A-4572-BDCE-11B0B83E9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1" y="95250"/>
          <a:ext cx="1076324" cy="105917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9525</xdr:rowOff>
    </xdr:from>
    <xdr:to>
      <xdr:col>0</xdr:col>
      <xdr:colOff>1647824</xdr:colOff>
      <xdr:row>5</xdr:row>
      <xdr:rowOff>123824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5EDEDD-9C5A-4B9F-8BCE-E030F9952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9525"/>
          <a:ext cx="1076324" cy="107632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588065</xdr:colOff>
      <xdr:row>0</xdr:row>
      <xdr:rowOff>0</xdr:rowOff>
    </xdr:from>
    <xdr:to>
      <xdr:col>0</xdr:col>
      <xdr:colOff>1664389</xdr:colOff>
      <xdr:row>5</xdr:row>
      <xdr:rowOff>115541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AEF9A3B-BFCC-4F06-A8BA-8754BDDB0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65" y="0"/>
          <a:ext cx="1076324" cy="1076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J26"/>
  <sheetViews>
    <sheetView tabSelected="1" zoomScaleNormal="100" workbookViewId="0">
      <selection activeCell="G7" sqref="G7"/>
    </sheetView>
  </sheetViews>
  <sheetFormatPr baseColWidth="10" defaultRowHeight="14.4" x14ac:dyDescent="0.3"/>
  <cols>
    <col min="1" max="1" width="34.5546875" bestFit="1" customWidth="1"/>
    <col min="2" max="2" width="18.6640625" customWidth="1"/>
    <col min="3" max="3" width="11.6640625" customWidth="1"/>
    <col min="4" max="8" width="11.5546875" customWidth="1"/>
    <col min="9" max="9" width="12.6640625" customWidth="1"/>
  </cols>
  <sheetData>
    <row r="3" spans="1:10" ht="16.2" customHeight="1" x14ac:dyDescent="0.3">
      <c r="B3" s="2" t="s">
        <v>11</v>
      </c>
      <c r="C3" s="2"/>
      <c r="D3" s="2"/>
    </row>
    <row r="4" spans="1:10" x14ac:dyDescent="0.3">
      <c r="B4" s="2" t="s">
        <v>12</v>
      </c>
      <c r="C4" s="2"/>
      <c r="D4" s="2"/>
    </row>
    <row r="5" spans="1:10" x14ac:dyDescent="0.3">
      <c r="B5" s="56">
        <v>44896</v>
      </c>
      <c r="C5" s="2"/>
      <c r="D5" s="2"/>
    </row>
    <row r="6" spans="1:10" x14ac:dyDescent="0.3">
      <c r="B6" s="2" t="s">
        <v>44</v>
      </c>
    </row>
    <row r="7" spans="1:10" x14ac:dyDescent="0.3">
      <c r="B7" s="2"/>
    </row>
    <row r="8" spans="1:10" ht="15" customHeight="1" x14ac:dyDescent="0.3">
      <c r="A8" s="41"/>
      <c r="B8" s="41"/>
      <c r="C8" s="41"/>
      <c r="D8" s="41"/>
      <c r="E8" s="41"/>
      <c r="F8" s="41"/>
      <c r="G8" s="41" t="s">
        <v>4</v>
      </c>
      <c r="H8" s="41" t="s">
        <v>10</v>
      </c>
      <c r="I8" s="41" t="s">
        <v>8</v>
      </c>
    </row>
    <row r="9" spans="1:10" ht="15" customHeight="1" x14ac:dyDescent="0.3">
      <c r="A9" s="41"/>
      <c r="B9" s="41"/>
      <c r="C9" s="41" t="s">
        <v>2</v>
      </c>
      <c r="D9" s="41" t="s">
        <v>3</v>
      </c>
      <c r="E9" s="41" t="s">
        <v>5</v>
      </c>
      <c r="F9" s="41" t="s">
        <v>4</v>
      </c>
      <c r="G9" s="41" t="s">
        <v>7</v>
      </c>
      <c r="H9" s="41" t="s">
        <v>6</v>
      </c>
      <c r="I9" s="41" t="s">
        <v>9</v>
      </c>
    </row>
    <row r="10" spans="1:10" ht="16.8" customHeight="1" x14ac:dyDescent="0.3">
      <c r="A10" s="53" t="s">
        <v>36</v>
      </c>
      <c r="B10" s="53" t="s">
        <v>40</v>
      </c>
      <c r="C10" s="54">
        <v>5255</v>
      </c>
      <c r="D10" s="55"/>
      <c r="E10" s="55">
        <v>194</v>
      </c>
      <c r="F10" s="55">
        <v>17.2</v>
      </c>
      <c r="G10" s="55"/>
      <c r="H10" s="54">
        <v>0</v>
      </c>
      <c r="I10" s="54">
        <f>+C10-E10+F10</f>
        <v>5078.2</v>
      </c>
      <c r="J10" s="5"/>
    </row>
    <row r="11" spans="1:10" s="40" customFormat="1" ht="16.8" customHeight="1" x14ac:dyDescent="0.3">
      <c r="A11" s="57"/>
      <c r="B11" s="57" t="s">
        <v>41</v>
      </c>
      <c r="C11" s="58">
        <v>2627.5</v>
      </c>
      <c r="D11" s="59"/>
      <c r="E11" s="59"/>
      <c r="F11" s="59"/>
      <c r="G11" s="59"/>
      <c r="H11" s="58"/>
      <c r="I11" s="58">
        <v>2627.5</v>
      </c>
      <c r="J11" s="5"/>
    </row>
    <row r="12" spans="1:10" ht="15" customHeight="1" x14ac:dyDescent="0.3">
      <c r="A12" s="53" t="s">
        <v>37</v>
      </c>
      <c r="B12" s="53" t="s">
        <v>40</v>
      </c>
      <c r="C12" s="54">
        <v>5255</v>
      </c>
      <c r="D12" s="55"/>
      <c r="E12" s="55">
        <v>194</v>
      </c>
      <c r="F12" s="55">
        <v>17.2</v>
      </c>
      <c r="G12" s="55"/>
      <c r="H12" s="55">
        <v>0</v>
      </c>
      <c r="I12" s="54">
        <f>+C12-E12+F12</f>
        <v>5078.2</v>
      </c>
      <c r="J12" s="6"/>
    </row>
    <row r="13" spans="1:10" s="40" customFormat="1" ht="15" customHeight="1" x14ac:dyDescent="0.3">
      <c r="A13" s="57"/>
      <c r="B13" s="57" t="s">
        <v>41</v>
      </c>
      <c r="C13" s="58">
        <v>1763</v>
      </c>
      <c r="D13" s="59"/>
      <c r="E13" s="59"/>
      <c r="F13" s="59"/>
      <c r="G13" s="59"/>
      <c r="H13" s="59"/>
      <c r="I13" s="58">
        <v>1763</v>
      </c>
      <c r="J13" s="6"/>
    </row>
    <row r="14" spans="1:10" ht="15" customHeight="1" x14ac:dyDescent="0.3">
      <c r="A14" s="53" t="s">
        <v>39</v>
      </c>
      <c r="B14" s="53" t="s">
        <v>40</v>
      </c>
      <c r="C14" s="54">
        <v>5255</v>
      </c>
      <c r="D14" s="55"/>
      <c r="E14" s="55">
        <v>194</v>
      </c>
      <c r="F14" s="55">
        <v>17.2</v>
      </c>
      <c r="G14" s="55"/>
      <c r="H14" s="55">
        <v>0</v>
      </c>
      <c r="I14" s="54">
        <f>+C14-E14+F14</f>
        <v>5078.2</v>
      </c>
    </row>
    <row r="15" spans="1:10" s="40" customFormat="1" ht="15" customHeight="1" x14ac:dyDescent="0.3">
      <c r="A15" s="61"/>
      <c r="B15" s="64" t="s">
        <v>41</v>
      </c>
      <c r="C15" s="65">
        <v>1432</v>
      </c>
      <c r="D15" s="60" t="s">
        <v>43</v>
      </c>
      <c r="E15" s="62" t="s">
        <v>43</v>
      </c>
      <c r="F15" s="63"/>
      <c r="G15" s="59"/>
      <c r="H15" s="59"/>
      <c r="I15" s="58">
        <v>1432</v>
      </c>
    </row>
    <row r="16" spans="1:10" ht="15" customHeight="1" x14ac:dyDescent="0.3">
      <c r="A16" s="37" t="s">
        <v>42</v>
      </c>
      <c r="B16" s="38"/>
      <c r="C16" s="38">
        <v>1790</v>
      </c>
      <c r="D16" s="38"/>
      <c r="E16" s="38"/>
      <c r="F16" s="38"/>
      <c r="G16" s="38"/>
      <c r="H16" s="39"/>
      <c r="I16" s="50"/>
    </row>
    <row r="17" spans="1:9" x14ac:dyDescent="0.3">
      <c r="A17" s="40"/>
      <c r="B17" s="40"/>
      <c r="C17" s="44"/>
      <c r="D17" s="40"/>
      <c r="E17" s="40"/>
      <c r="F17" s="40"/>
      <c r="G17" s="40"/>
      <c r="H17" s="40"/>
      <c r="I17" s="40"/>
    </row>
    <row r="18" spans="1:9" ht="15" customHeight="1" x14ac:dyDescent="0.3">
      <c r="A18" s="40"/>
      <c r="B18" s="51" t="s">
        <v>35</v>
      </c>
      <c r="C18" s="52"/>
      <c r="D18" s="40"/>
      <c r="E18" s="40"/>
      <c r="F18" s="40"/>
      <c r="G18" s="40"/>
      <c r="H18" s="40"/>
      <c r="I18" s="40"/>
    </row>
    <row r="19" spans="1:9" s="22" customFormat="1" ht="15" customHeight="1" x14ac:dyDescent="0.3">
      <c r="A19" s="45"/>
      <c r="B19" s="42" t="s">
        <v>33</v>
      </c>
      <c r="C19" s="46">
        <v>6611.01</v>
      </c>
      <c r="D19" s="45"/>
      <c r="E19" s="47"/>
      <c r="F19" s="45"/>
      <c r="G19" s="45"/>
      <c r="H19" s="45"/>
      <c r="I19" s="45"/>
    </row>
    <row r="20" spans="1:9" ht="15.75" customHeight="1" thickBot="1" x14ac:dyDescent="0.35">
      <c r="A20" s="40"/>
      <c r="B20" s="48" t="s">
        <v>13</v>
      </c>
      <c r="C20" s="49">
        <v>472</v>
      </c>
      <c r="D20" s="40"/>
      <c r="E20" s="40"/>
      <c r="F20" s="40"/>
      <c r="G20" s="40"/>
      <c r="H20" s="40"/>
      <c r="I20" s="40"/>
    </row>
    <row r="21" spans="1:9" ht="15.75" customHeight="1" thickTop="1" x14ac:dyDescent="0.3">
      <c r="A21" s="40"/>
      <c r="B21" s="43" t="s">
        <v>38</v>
      </c>
      <c r="C21" s="43">
        <f>+C19+C20</f>
        <v>7083.01</v>
      </c>
      <c r="D21" s="40"/>
      <c r="E21" s="40"/>
      <c r="F21" s="40"/>
      <c r="G21" s="40"/>
      <c r="H21" s="40"/>
      <c r="I21" s="40"/>
    </row>
    <row r="22" spans="1:9" x14ac:dyDescent="0.3">
      <c r="C22" s="2"/>
    </row>
    <row r="23" spans="1:9" x14ac:dyDescent="0.3">
      <c r="F23" s="15"/>
    </row>
    <row r="26" spans="1:9" x14ac:dyDescent="0.3">
      <c r="C26" s="6"/>
    </row>
  </sheetData>
  <pageMargins left="0" right="0" top="0.74803149606299213" bottom="0.74803149606299213" header="0.31496062992125984" footer="0.31496062992125984"/>
  <pageSetup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J26"/>
  <sheetViews>
    <sheetView zoomScaleNormal="100" workbookViewId="0">
      <selection activeCell="B6" sqref="B6"/>
    </sheetView>
  </sheetViews>
  <sheetFormatPr baseColWidth="10" defaultRowHeight="14.4" x14ac:dyDescent="0.3"/>
  <cols>
    <col min="1" max="1" width="34.5546875" style="40" bestFit="1" customWidth="1"/>
    <col min="2" max="2" width="18.6640625" style="40" customWidth="1"/>
    <col min="3" max="3" width="11.6640625" style="40" customWidth="1"/>
    <col min="4" max="8" width="11.5546875" style="40"/>
    <col min="9" max="9" width="12.6640625" style="40" customWidth="1"/>
    <col min="10" max="16384" width="11.5546875" style="40"/>
  </cols>
  <sheetData>
    <row r="3" spans="1:10" ht="16.2" customHeight="1" x14ac:dyDescent="0.3">
      <c r="B3" s="2" t="s">
        <v>11</v>
      </c>
      <c r="C3" s="2"/>
      <c r="D3" s="2"/>
    </row>
    <row r="4" spans="1:10" x14ac:dyDescent="0.3">
      <c r="B4" s="2" t="s">
        <v>12</v>
      </c>
      <c r="C4" s="2"/>
      <c r="D4" s="2"/>
    </row>
    <row r="5" spans="1:10" x14ac:dyDescent="0.3">
      <c r="B5" s="56">
        <v>44896</v>
      </c>
      <c r="C5" s="2"/>
      <c r="D5" s="2"/>
    </row>
    <row r="6" spans="1:10" x14ac:dyDescent="0.3">
      <c r="B6" s="2" t="s">
        <v>44</v>
      </c>
    </row>
    <row r="7" spans="1:10" x14ac:dyDescent="0.3">
      <c r="B7" s="2"/>
    </row>
    <row r="8" spans="1:10" ht="15" customHeight="1" x14ac:dyDescent="0.3">
      <c r="A8" s="41"/>
      <c r="B8" s="41"/>
      <c r="C8" s="41"/>
      <c r="D8" s="41"/>
      <c r="E8" s="41"/>
      <c r="F8" s="41"/>
      <c r="G8" s="41" t="s">
        <v>4</v>
      </c>
      <c r="H8" s="41" t="s">
        <v>10</v>
      </c>
      <c r="I8" s="41" t="s">
        <v>8</v>
      </c>
    </row>
    <row r="9" spans="1:10" ht="15" customHeight="1" x14ac:dyDescent="0.3">
      <c r="A9" s="41"/>
      <c r="B9" s="41"/>
      <c r="C9" s="41" t="s">
        <v>2</v>
      </c>
      <c r="D9" s="41" t="s">
        <v>3</v>
      </c>
      <c r="E9" s="41" t="s">
        <v>5</v>
      </c>
      <c r="F9" s="41" t="s">
        <v>4</v>
      </c>
      <c r="G9" s="41" t="s">
        <v>7</v>
      </c>
      <c r="H9" s="41" t="s">
        <v>6</v>
      </c>
      <c r="I9" s="41" t="s">
        <v>9</v>
      </c>
    </row>
    <row r="10" spans="1:10" ht="16.8" customHeight="1" x14ac:dyDescent="0.3">
      <c r="A10" s="53" t="s">
        <v>36</v>
      </c>
      <c r="B10" s="53" t="s">
        <v>40</v>
      </c>
      <c r="C10" s="54">
        <v>5255</v>
      </c>
      <c r="D10" s="55"/>
      <c r="E10" s="55">
        <v>194</v>
      </c>
      <c r="F10" s="55">
        <v>17.2</v>
      </c>
      <c r="G10" s="55"/>
      <c r="H10" s="54">
        <v>0</v>
      </c>
      <c r="I10" s="54">
        <f>+C10-E10+F10</f>
        <v>5078.2</v>
      </c>
      <c r="J10" s="5"/>
    </row>
    <row r="11" spans="1:10" ht="16.8" customHeight="1" x14ac:dyDescent="0.3">
      <c r="A11" s="57"/>
      <c r="B11" s="57" t="s">
        <v>41</v>
      </c>
      <c r="C11" s="58">
        <v>5255</v>
      </c>
      <c r="D11" s="59"/>
      <c r="E11" s="59"/>
      <c r="F11" s="59"/>
      <c r="G11" s="59"/>
      <c r="H11" s="58"/>
      <c r="I11" s="58">
        <v>5255</v>
      </c>
      <c r="J11" s="5"/>
    </row>
    <row r="12" spans="1:10" ht="15" customHeight="1" x14ac:dyDescent="0.3">
      <c r="A12" s="53" t="s">
        <v>37</v>
      </c>
      <c r="B12" s="53" t="s">
        <v>40</v>
      </c>
      <c r="C12" s="54">
        <v>5255</v>
      </c>
      <c r="D12" s="55"/>
      <c r="E12" s="55">
        <v>194</v>
      </c>
      <c r="F12" s="55">
        <v>17.2</v>
      </c>
      <c r="G12" s="55"/>
      <c r="H12" s="55">
        <v>0</v>
      </c>
      <c r="I12" s="54">
        <f>+C12-E12+F12</f>
        <v>5078.2</v>
      </c>
      <c r="J12" s="6"/>
    </row>
    <row r="13" spans="1:10" ht="15" customHeight="1" x14ac:dyDescent="0.3">
      <c r="A13" s="57"/>
      <c r="B13" s="57" t="s">
        <v>41</v>
      </c>
      <c r="C13" s="58">
        <v>3527</v>
      </c>
      <c r="D13" s="59"/>
      <c r="E13" s="59"/>
      <c r="F13" s="59"/>
      <c r="G13" s="59"/>
      <c r="H13" s="59"/>
      <c r="I13" s="58">
        <v>3527</v>
      </c>
      <c r="J13" s="6"/>
    </row>
    <row r="14" spans="1:10" ht="15" customHeight="1" x14ac:dyDescent="0.3">
      <c r="A14" s="53" t="s">
        <v>39</v>
      </c>
      <c r="B14" s="53" t="s">
        <v>40</v>
      </c>
      <c r="C14" s="54">
        <v>5255</v>
      </c>
      <c r="D14" s="55"/>
      <c r="E14" s="55">
        <v>194</v>
      </c>
      <c r="F14" s="55">
        <v>17.2</v>
      </c>
      <c r="G14" s="55"/>
      <c r="H14" s="55">
        <v>0</v>
      </c>
      <c r="I14" s="54">
        <f>+C14-E14+F14</f>
        <v>5078.2</v>
      </c>
    </row>
    <row r="15" spans="1:10" ht="15" customHeight="1" x14ac:dyDescent="0.3">
      <c r="A15" s="57"/>
      <c r="B15" s="57" t="s">
        <v>41</v>
      </c>
      <c r="C15" s="66">
        <v>2865</v>
      </c>
      <c r="D15" s="58" t="s">
        <v>43</v>
      </c>
      <c r="E15" s="59"/>
      <c r="F15" s="59"/>
      <c r="G15" s="59"/>
      <c r="H15" s="59"/>
      <c r="I15" s="58">
        <v>2865</v>
      </c>
    </row>
    <row r="16" spans="1:10" ht="15" customHeight="1" x14ac:dyDescent="0.3">
      <c r="A16" s="37" t="s">
        <v>42</v>
      </c>
      <c r="B16" s="38"/>
      <c r="C16" s="38"/>
      <c r="D16" s="38"/>
      <c r="E16" s="38"/>
      <c r="F16" s="38"/>
      <c r="G16" s="38"/>
      <c r="H16" s="39"/>
      <c r="I16" s="50"/>
    </row>
    <row r="17" spans="2:6" x14ac:dyDescent="0.3">
      <c r="C17" s="44"/>
    </row>
    <row r="18" spans="2:6" ht="15" customHeight="1" x14ac:dyDescent="0.3">
      <c r="B18" s="51" t="s">
        <v>35</v>
      </c>
      <c r="C18" s="52"/>
    </row>
    <row r="19" spans="2:6" s="45" customFormat="1" ht="15" customHeight="1" x14ac:dyDescent="0.3">
      <c r="B19" s="42" t="s">
        <v>33</v>
      </c>
      <c r="C19" s="46">
        <v>6611.01</v>
      </c>
      <c r="E19" s="47"/>
    </row>
    <row r="20" spans="2:6" ht="15.75" customHeight="1" thickBot="1" x14ac:dyDescent="0.35">
      <c r="B20" s="48" t="s">
        <v>13</v>
      </c>
      <c r="C20" s="49">
        <v>472</v>
      </c>
    </row>
    <row r="21" spans="2:6" ht="15.75" customHeight="1" thickTop="1" x14ac:dyDescent="0.3">
      <c r="B21" s="43" t="s">
        <v>38</v>
      </c>
      <c r="C21" s="43">
        <f>+C19+C20</f>
        <v>7083.01</v>
      </c>
    </row>
    <row r="22" spans="2:6" x14ac:dyDescent="0.3">
      <c r="C22" s="2"/>
    </row>
    <row r="23" spans="2:6" x14ac:dyDescent="0.3">
      <c r="F23" s="44"/>
    </row>
    <row r="26" spans="2:6" x14ac:dyDescent="0.3">
      <c r="C26" s="6"/>
    </row>
  </sheetData>
  <pageMargins left="0" right="0" top="0.74803149606299213" bottom="0.74803149606299213" header="0.31496062992125984" footer="0.31496062992125984"/>
  <pageSetup scale="9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2"/>
  <sheetViews>
    <sheetView zoomScaleNormal="100" workbookViewId="0">
      <selection activeCell="F24" sqref="F24"/>
    </sheetView>
  </sheetViews>
  <sheetFormatPr baseColWidth="10" defaultRowHeight="14.4" x14ac:dyDescent="0.3"/>
  <cols>
    <col min="1" max="1" width="34.5546875" bestFit="1" customWidth="1"/>
    <col min="2" max="2" width="6" bestFit="1" customWidth="1"/>
    <col min="3" max="3" width="15.5546875" customWidth="1"/>
    <col min="4" max="4" width="11.6640625" customWidth="1"/>
    <col min="7" max="7" width="12.5546875" style="9" bestFit="1" customWidth="1"/>
    <col min="9" max="9" width="15.109375" bestFit="1" customWidth="1"/>
    <col min="11" max="11" width="12.6640625" customWidth="1"/>
    <col min="14" max="14" width="13.5546875" bestFit="1" customWidth="1"/>
  </cols>
  <sheetData>
    <row r="2" spans="1:12" ht="16.2" customHeight="1" x14ac:dyDescent="0.25">
      <c r="C2" s="2" t="s">
        <v>11</v>
      </c>
      <c r="D2" s="2"/>
      <c r="E2" s="2"/>
    </row>
    <row r="3" spans="1:12" x14ac:dyDescent="0.3">
      <c r="C3" s="2" t="s">
        <v>12</v>
      </c>
      <c r="D3" s="2"/>
      <c r="E3" s="2"/>
    </row>
    <row r="4" spans="1:12" ht="15" x14ac:dyDescent="0.25">
      <c r="C4" s="2" t="s">
        <v>15</v>
      </c>
      <c r="D4" s="2"/>
      <c r="E4" s="2"/>
    </row>
    <row r="5" spans="1:12" ht="15" x14ac:dyDescent="0.25">
      <c r="C5" s="2" t="s">
        <v>16</v>
      </c>
    </row>
    <row r="6" spans="1:12" ht="15" x14ac:dyDescent="0.25">
      <c r="C6" s="2"/>
    </row>
    <row r="7" spans="1:12" s="26" customFormat="1" ht="28.8" x14ac:dyDescent="0.3">
      <c r="A7" s="23"/>
      <c r="B7" s="24"/>
      <c r="C7" s="67" t="s">
        <v>17</v>
      </c>
      <c r="D7" s="68"/>
      <c r="E7" s="10" t="s">
        <v>20</v>
      </c>
      <c r="F7" s="67" t="s">
        <v>22</v>
      </c>
      <c r="G7" s="68"/>
      <c r="H7" s="10" t="s">
        <v>25</v>
      </c>
      <c r="I7" s="10" t="s">
        <v>26</v>
      </c>
      <c r="J7" s="67" t="s">
        <v>27</v>
      </c>
      <c r="K7" s="68"/>
    </row>
    <row r="8" spans="1:12" s="22" customFormat="1" ht="30" x14ac:dyDescent="0.25">
      <c r="A8" s="3"/>
      <c r="B8" s="10" t="s">
        <v>21</v>
      </c>
      <c r="C8" s="10" t="s">
        <v>18</v>
      </c>
      <c r="D8" s="10" t="s">
        <v>19</v>
      </c>
      <c r="E8" s="29" t="s">
        <v>28</v>
      </c>
      <c r="F8" s="30" t="s">
        <v>29</v>
      </c>
      <c r="G8" s="29" t="s">
        <v>30</v>
      </c>
      <c r="H8" s="31" t="s">
        <v>31</v>
      </c>
      <c r="I8" s="30" t="s">
        <v>23</v>
      </c>
      <c r="J8" s="31" t="s">
        <v>24</v>
      </c>
      <c r="K8" s="30" t="s">
        <v>23</v>
      </c>
    </row>
    <row r="9" spans="1:12" ht="15" x14ac:dyDescent="0.25">
      <c r="A9" s="1" t="s">
        <v>0</v>
      </c>
      <c r="B9" s="16">
        <v>148.1</v>
      </c>
      <c r="C9" s="16">
        <v>61</v>
      </c>
      <c r="D9" s="21">
        <v>45</v>
      </c>
      <c r="E9" s="18">
        <f>B9*C9*0.02</f>
        <v>180.68200000000002</v>
      </c>
      <c r="F9" s="18">
        <f>B9*D9*0.01125</f>
        <v>74.975624999999994</v>
      </c>
      <c r="G9" s="18">
        <f>B9*D9*0.0315</f>
        <v>209.93174999999999</v>
      </c>
      <c r="H9" s="18">
        <f>B9*C9*0.05</f>
        <v>451.70500000000004</v>
      </c>
      <c r="I9" s="18">
        <v>0</v>
      </c>
      <c r="J9" s="17">
        <f>SUM(E9,G9,H9)</f>
        <v>842.31875000000002</v>
      </c>
      <c r="K9" s="17">
        <f>SUM(F9,I9)</f>
        <v>74.975624999999994</v>
      </c>
      <c r="L9" s="5"/>
    </row>
    <row r="10" spans="1:12" ht="15" x14ac:dyDescent="0.25">
      <c r="A10" s="4"/>
      <c r="B10" s="19"/>
      <c r="C10" s="19"/>
      <c r="D10" s="20"/>
      <c r="E10" s="20"/>
      <c r="F10" s="20"/>
      <c r="G10" s="20"/>
      <c r="H10" s="20"/>
      <c r="I10" s="20"/>
      <c r="J10" s="20"/>
      <c r="K10" s="20"/>
      <c r="L10" s="5"/>
    </row>
    <row r="11" spans="1:12" ht="15" x14ac:dyDescent="0.25">
      <c r="A11" s="1" t="s">
        <v>1</v>
      </c>
      <c r="B11" s="16">
        <v>148.1</v>
      </c>
      <c r="C11" s="16">
        <v>61</v>
      </c>
      <c r="D11" s="21">
        <v>61</v>
      </c>
      <c r="E11" s="18">
        <f>B11*C11*0.02</f>
        <v>180.68200000000002</v>
      </c>
      <c r="F11" s="18">
        <f>B11*D11*0.01125</f>
        <v>101.63362499999999</v>
      </c>
      <c r="G11" s="18">
        <f>B11*D11*0.0315</f>
        <v>284.57415000000003</v>
      </c>
      <c r="H11" s="18">
        <f>B11*C11*0.05</f>
        <v>451.70500000000004</v>
      </c>
      <c r="I11" s="18">
        <v>5662.02</v>
      </c>
      <c r="J11" s="17">
        <f>SUM(E11,G11,H11)</f>
        <v>916.96115000000009</v>
      </c>
      <c r="K11" s="17">
        <f>SUM(F11,I11)</f>
        <v>5763.6536250000008</v>
      </c>
      <c r="L11" s="6"/>
    </row>
    <row r="12" spans="1:12" ht="15" x14ac:dyDescent="0.25">
      <c r="A12" s="4"/>
      <c r="B12" s="19"/>
      <c r="C12" s="19"/>
      <c r="D12" s="20"/>
      <c r="E12" s="20"/>
      <c r="F12" s="20"/>
      <c r="G12" s="20"/>
      <c r="H12" s="20"/>
      <c r="I12" s="20"/>
      <c r="J12" s="20"/>
      <c r="K12" s="20"/>
    </row>
    <row r="14" spans="1:12" ht="15" x14ac:dyDescent="0.25">
      <c r="C14" s="67" t="s">
        <v>27</v>
      </c>
      <c r="D14" s="68"/>
    </row>
    <row r="15" spans="1:12" ht="15" x14ac:dyDescent="0.25">
      <c r="C15" s="27" t="s">
        <v>24</v>
      </c>
      <c r="D15" s="28">
        <f>SUM(J9:J11)</f>
        <v>1759.2799</v>
      </c>
      <c r="F15" s="15"/>
      <c r="G15" s="14"/>
    </row>
    <row r="16" spans="1:12" ht="15.75" thickBot="1" x14ac:dyDescent="0.3">
      <c r="C16" s="34" t="s">
        <v>23</v>
      </c>
      <c r="D16" s="35">
        <f>SUM(K9:K11)</f>
        <v>5838.6292500000009</v>
      </c>
    </row>
    <row r="17" spans="3:14" ht="15" thickTop="1" x14ac:dyDescent="0.3">
      <c r="C17" s="7" t="s">
        <v>14</v>
      </c>
      <c r="D17" s="7">
        <f>D15+D16</f>
        <v>7597.9091500000013</v>
      </c>
    </row>
    <row r="18" spans="3:14" x14ac:dyDescent="0.3">
      <c r="D18" s="2"/>
      <c r="G18" s="12"/>
    </row>
    <row r="19" spans="3:14" x14ac:dyDescent="0.3">
      <c r="G19" s="13"/>
      <c r="H19" s="15"/>
      <c r="N19" s="8"/>
    </row>
    <row r="20" spans="3:14" x14ac:dyDescent="0.3">
      <c r="G20" s="11"/>
    </row>
    <row r="22" spans="3:14" x14ac:dyDescent="0.3">
      <c r="D22" s="6"/>
    </row>
  </sheetData>
  <mergeCells count="4">
    <mergeCell ref="C7:D7"/>
    <mergeCell ref="F7:G7"/>
    <mergeCell ref="J7:K7"/>
    <mergeCell ref="C14:D14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zoomScale="115" zoomScaleNormal="115" workbookViewId="0">
      <selection activeCell="F24" sqref="F24"/>
    </sheetView>
  </sheetViews>
  <sheetFormatPr baseColWidth="10" defaultRowHeight="14.4" x14ac:dyDescent="0.3"/>
  <cols>
    <col min="1" max="1" width="34.5546875" bestFit="1" customWidth="1"/>
    <col min="2" max="2" width="7.33203125" bestFit="1" customWidth="1"/>
    <col min="3" max="3" width="15.5546875" customWidth="1"/>
    <col min="5" max="5" width="12.5546875" style="9" bestFit="1" customWidth="1"/>
    <col min="8" max="8" width="13.5546875" bestFit="1" customWidth="1"/>
  </cols>
  <sheetData>
    <row r="2" spans="1:6" ht="16.2" customHeight="1" x14ac:dyDescent="0.25">
      <c r="C2" s="2" t="s">
        <v>11</v>
      </c>
    </row>
    <row r="3" spans="1:6" x14ac:dyDescent="0.3">
      <c r="C3" s="2" t="s">
        <v>12</v>
      </c>
    </row>
    <row r="4" spans="1:6" ht="15" x14ac:dyDescent="0.25">
      <c r="C4" s="2" t="s">
        <v>15</v>
      </c>
    </row>
    <row r="5" spans="1:6" ht="15" x14ac:dyDescent="0.25">
      <c r="C5" s="2" t="s">
        <v>16</v>
      </c>
    </row>
    <row r="6" spans="1:6" ht="15" x14ac:dyDescent="0.25">
      <c r="C6" s="2"/>
    </row>
    <row r="7" spans="1:6" s="26" customFormat="1" ht="30.75" customHeight="1" x14ac:dyDescent="0.3">
      <c r="A7" s="23"/>
      <c r="B7" s="24"/>
      <c r="C7" s="32" t="s">
        <v>32</v>
      </c>
      <c r="D7" s="67" t="s">
        <v>34</v>
      </c>
      <c r="E7" s="68"/>
    </row>
    <row r="8" spans="1:6" s="22" customFormat="1" ht="15" x14ac:dyDescent="0.25">
      <c r="A8" s="3"/>
      <c r="B8" s="10" t="s">
        <v>21</v>
      </c>
      <c r="C8" s="10" t="s">
        <v>18</v>
      </c>
      <c r="D8" s="30" t="s">
        <v>23</v>
      </c>
      <c r="E8" s="29" t="s">
        <v>24</v>
      </c>
    </row>
    <row r="9" spans="1:6" ht="15" x14ac:dyDescent="0.25">
      <c r="A9" s="1" t="s">
        <v>0</v>
      </c>
      <c r="B9" s="33">
        <v>148.1</v>
      </c>
      <c r="C9" s="16">
        <v>31</v>
      </c>
      <c r="D9" s="18">
        <v>57.39</v>
      </c>
      <c r="E9" s="18">
        <v>798.31</v>
      </c>
      <c r="F9" s="5"/>
    </row>
    <row r="10" spans="1:6" ht="15" x14ac:dyDescent="0.25">
      <c r="A10" s="4"/>
      <c r="B10" s="19"/>
      <c r="C10" s="19"/>
      <c r="D10" s="20"/>
      <c r="E10" s="20"/>
      <c r="F10" s="5"/>
    </row>
    <row r="11" spans="1:6" ht="15" x14ac:dyDescent="0.25">
      <c r="A11" s="1" t="s">
        <v>1</v>
      </c>
      <c r="B11" s="16">
        <v>148.1</v>
      </c>
      <c r="C11" s="16">
        <v>31</v>
      </c>
      <c r="D11" s="18">
        <v>57.39</v>
      </c>
      <c r="E11" s="18">
        <v>798.31</v>
      </c>
      <c r="F11" s="6"/>
    </row>
    <row r="12" spans="1:6" ht="15" x14ac:dyDescent="0.25">
      <c r="A12" s="4"/>
      <c r="B12" s="19"/>
      <c r="C12" s="19"/>
      <c r="D12" s="20"/>
      <c r="E12" s="20"/>
    </row>
    <row r="14" spans="1:6" ht="15" x14ac:dyDescent="0.25">
      <c r="D14" s="32" t="s">
        <v>27</v>
      </c>
      <c r="E14" s="25"/>
    </row>
    <row r="15" spans="1:6" x14ac:dyDescent="0.3">
      <c r="D15" s="27" t="s">
        <v>24</v>
      </c>
      <c r="E15" s="28">
        <f>SUM(E9,E11)</f>
        <v>1596.62</v>
      </c>
    </row>
    <row r="16" spans="1:6" ht="15" thickBot="1" x14ac:dyDescent="0.35">
      <c r="D16" s="34" t="s">
        <v>23</v>
      </c>
      <c r="E16" s="35">
        <f>SUM(D9,D11)</f>
        <v>114.78</v>
      </c>
    </row>
    <row r="17" spans="4:8" ht="15" thickTop="1" x14ac:dyDescent="0.3">
      <c r="D17" s="7" t="s">
        <v>14</v>
      </c>
      <c r="E17" s="36">
        <f>E15+E16</f>
        <v>1711.3999999999999</v>
      </c>
    </row>
    <row r="18" spans="4:8" x14ac:dyDescent="0.3">
      <c r="E18" s="12"/>
    </row>
    <row r="19" spans="4:8" x14ac:dyDescent="0.3">
      <c r="E19" s="13"/>
      <c r="H19" s="8"/>
    </row>
    <row r="20" spans="4:8" x14ac:dyDescent="0.3">
      <c r="E20" s="11"/>
    </row>
  </sheetData>
  <mergeCells count="1">
    <mergeCell ref="D7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NOMINA DICIEMBRE</vt:lpstr>
      <vt:lpstr>NOMINA DICIEMBRE (2)</vt:lpstr>
      <vt:lpstr>IMPUESTOS INFONAVIT</vt:lpstr>
      <vt:lpstr>IMPUESTOS IMSS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chavezvlz@hotmail.com</cp:lastModifiedBy>
  <cp:lastPrinted>2021-08-03T22:27:44Z</cp:lastPrinted>
  <dcterms:created xsi:type="dcterms:W3CDTF">2020-01-10T16:46:47Z</dcterms:created>
  <dcterms:modified xsi:type="dcterms:W3CDTF">2023-03-02T03:02:44Z</dcterms:modified>
</cp:coreProperties>
</file>